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Sheet1" sheetId="1" r:id="rId1"/>
    <sheet name="Sheet2" sheetId="2" r:id="rId2"/>
  </sheets>
  <definedNames>
    <definedName name="_xlnm.Print_Area" localSheetId="0">'Sheet1'!$A$1:$I$22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<sst xmlns="http://schemas.openxmlformats.org/spreadsheetml/2006/main" count="60" uniqueCount="42">
  <si>
    <t>抜根</t>
  </si>
  <si>
    <t>使用機械</t>
  </si>
  <si>
    <t>単価</t>
  </si>
  <si>
    <t>単位</t>
  </si>
  <si>
    <t>チップ化</t>
  </si>
  <si>
    <t>数量</t>
  </si>
  <si>
    <t>金額</t>
  </si>
  <si>
    <t>作業内容</t>
  </si>
  <si>
    <t>茶園面積</t>
  </si>
  <si>
    <t>茶園体積</t>
  </si>
  <si>
    <t>合計金額</t>
  </si>
  <si>
    <t>m2</t>
  </si>
  <si>
    <t>cm2</t>
  </si>
  <si>
    <t>in2</t>
  </si>
  <si>
    <t>DS</t>
  </si>
  <si>
    <t>ft2</t>
  </si>
  <si>
    <t>yd2</t>
  </si>
  <si>
    <t>坪</t>
  </si>
  <si>
    <t>歩</t>
  </si>
  <si>
    <t>畝</t>
  </si>
  <si>
    <t>a</t>
  </si>
  <si>
    <t>反</t>
  </si>
  <si>
    <t>acre</t>
  </si>
  <si>
    <t>町</t>
  </si>
  <si>
    <t>ha</t>
  </si>
  <si>
    <t>km2</t>
  </si>
  <si>
    <t>mile2</t>
  </si>
  <si>
    <t>０．０８BH掴み装置付</t>
  </si>
  <si>
    <t>整地</t>
  </si>
  <si>
    <t>茶園面積×高さ(70cm）×幅(90cm)</t>
  </si>
  <si>
    <t>茶園改植の概算金額</t>
  </si>
  <si>
    <t>上記の計算は、平地での概算金額です。</t>
  </si>
  <si>
    <t>実際は作業時間で算出しますので、茶園の条件により金額は増減します。</t>
  </si>
  <si>
    <r>
      <t>１畝＝９９．１７ｍ</t>
    </r>
    <r>
      <rPr>
        <vertAlign val="superscript"/>
        <sz val="14"/>
        <rFont val="ＭＳ Ｐ明朝"/>
        <family val="1"/>
      </rPr>
      <t>2</t>
    </r>
  </si>
  <si>
    <r>
      <t>ｍ</t>
    </r>
    <r>
      <rPr>
        <vertAlign val="superscript"/>
        <sz val="12"/>
        <rFont val="ＭＳ Ｐ明朝"/>
        <family val="1"/>
      </rPr>
      <t>2</t>
    </r>
  </si>
  <si>
    <r>
      <t>ｍ</t>
    </r>
    <r>
      <rPr>
        <vertAlign val="superscript"/>
        <sz val="12"/>
        <rFont val="ＭＳ Ｐ明朝"/>
        <family val="1"/>
      </rPr>
      <t>3</t>
    </r>
  </si>
  <si>
    <r>
      <t>ｍ</t>
    </r>
    <r>
      <rPr>
        <vertAlign val="superscript"/>
        <sz val="14"/>
        <rFont val="ＭＳ Ｐ明朝"/>
        <family val="1"/>
      </rPr>
      <t>2</t>
    </r>
  </si>
  <si>
    <t>チッパーシュレッダー</t>
  </si>
  <si>
    <t>０．０８BH</t>
  </si>
  <si>
    <t>畝</t>
  </si>
  <si>
    <r>
      <t>空ｍ</t>
    </r>
    <r>
      <rPr>
        <vertAlign val="superscript"/>
        <sz val="14"/>
        <rFont val="ＭＳ Ｐ明朝"/>
        <family val="1"/>
      </rPr>
      <t>3</t>
    </r>
  </si>
  <si>
    <t>※上記の他に重機回送費（２０００～５０００円）が掛かります。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</si>
</sst>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_ "/>
    <numFmt numFmtId="183" formatCode="0.0000_ "/>
    <numFmt numFmtId="184" formatCode="0.000_ "/>
    <numFmt numFmtId="185" formatCode="0.00_ "/>
    <numFmt numFmtId="186" formatCode="0.0_ &quot;畝&quot;"/>
    <numFmt numFmtId="187" formatCode="#,##0.000;[Red]\-#,##0.000"/>
    <numFmt numFmtId="188" formatCode="0.00_ &quot;畝&quot;"/>
  </numFmts>
  <fonts count="46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indexed="17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1"/>
      <color theme="1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ＭＳ Ｐ明朝"/>
      <family val="1"/>
    </font>
    <font>
      <sz val="11"/>
      <color rgb="FF006100"/>
      <name val="ＭＳ Ｐ明朝"/>
      <family val="1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9" applyFont="1" applyFill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0" fontId="4" fillId="0" borderId="10" xfId="49" applyNumberFormat="1" applyFont="1" applyBorder="1" applyAlignment="1">
      <alignment vertical="center"/>
    </xf>
    <xf numFmtId="176" fontId="4" fillId="6" borderId="0" xfId="49" applyNumberFormat="1" applyFont="1" applyFill="1" applyAlignment="1" applyProtection="1">
      <alignment vertical="center"/>
      <protection locked="0"/>
    </xf>
    <xf numFmtId="38" fontId="4" fillId="0" borderId="10" xfId="49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workbookViewId="0" topLeftCell="A1">
      <selection activeCell="K3" sqref="K3"/>
    </sheetView>
  </sheetViews>
  <sheetFormatPr defaultColWidth="9.00390625" defaultRowHeight="13.5"/>
  <cols>
    <col min="1" max="1" width="3.375" style="0" customWidth="1"/>
    <col min="2" max="2" width="11.125" style="0" customWidth="1"/>
    <col min="3" max="3" width="22.375" style="0" customWidth="1"/>
    <col min="4" max="4" width="6.875" style="0" customWidth="1"/>
    <col min="5" max="5" width="10.125" style="0" customWidth="1"/>
    <col min="6" max="6" width="6.75390625" style="0" customWidth="1"/>
    <col min="7" max="7" width="12.25390625" style="0" customWidth="1"/>
    <col min="8" max="8" width="9.375" style="0" bestFit="1" customWidth="1"/>
    <col min="9" max="9" width="4.875" style="0" customWidth="1"/>
    <col min="11" max="11" width="11.875" style="0" customWidth="1"/>
  </cols>
  <sheetData>
    <row r="2" spans="2:7" ht="20.25" customHeight="1">
      <c r="B2" s="19" t="s">
        <v>30</v>
      </c>
      <c r="C2" s="19"/>
      <c r="D2" s="19"/>
      <c r="E2" s="19"/>
      <c r="F2" s="19"/>
      <c r="G2" s="19"/>
    </row>
    <row r="3" spans="2:7" ht="20.25" customHeight="1">
      <c r="B3" s="11" t="s">
        <v>7</v>
      </c>
      <c r="C3" s="11" t="s">
        <v>1</v>
      </c>
      <c r="D3" s="11" t="s">
        <v>2</v>
      </c>
      <c r="E3" s="11" t="s">
        <v>5</v>
      </c>
      <c r="F3" s="11" t="s">
        <v>3</v>
      </c>
      <c r="G3" s="11" t="s">
        <v>6</v>
      </c>
    </row>
    <row r="4" spans="2:7" ht="20.25" customHeight="1">
      <c r="B4" s="10" t="s">
        <v>0</v>
      </c>
      <c r="C4" s="10" t="s">
        <v>27</v>
      </c>
      <c r="D4" s="12">
        <v>7800</v>
      </c>
      <c r="E4" s="21">
        <f>ROUNDDOWN(F13/99.17,2)</f>
        <v>1</v>
      </c>
      <c r="F4" s="11" t="s">
        <v>39</v>
      </c>
      <c r="G4" s="12">
        <f>IF(E4="","",ROUND(D4*E4,))</f>
        <v>7800</v>
      </c>
    </row>
    <row r="5" spans="2:7" ht="20.25" customHeight="1">
      <c r="B5" s="10" t="s">
        <v>4</v>
      </c>
      <c r="C5" s="10" t="s">
        <v>37</v>
      </c>
      <c r="D5" s="12">
        <v>300</v>
      </c>
      <c r="E5" s="12">
        <f>F14</f>
        <v>62.495999999999995</v>
      </c>
      <c r="F5" s="11" t="s">
        <v>35</v>
      </c>
      <c r="G5" s="12">
        <f>IF(E5="","",ROUND(D5*E5,))</f>
        <v>18749</v>
      </c>
    </row>
    <row r="6" spans="2:7" ht="20.25" customHeight="1">
      <c r="B6" s="10" t="s">
        <v>28</v>
      </c>
      <c r="C6" s="10" t="s">
        <v>38</v>
      </c>
      <c r="D6" s="12">
        <v>30</v>
      </c>
      <c r="E6" s="23">
        <f>INT(F13)</f>
        <v>99</v>
      </c>
      <c r="F6" s="11" t="s">
        <v>34</v>
      </c>
      <c r="G6" s="12">
        <f>IF(E6="","",ROUND(D6*E6,))</f>
        <v>2970</v>
      </c>
    </row>
    <row r="7" spans="2:7" ht="20.25" customHeight="1">
      <c r="B7" s="1"/>
      <c r="C7" s="1"/>
      <c r="D7" s="2"/>
      <c r="E7" s="2"/>
      <c r="F7" s="1"/>
      <c r="G7" s="2"/>
    </row>
    <row r="8" spans="2:7" ht="20.25" customHeight="1">
      <c r="B8" s="1"/>
      <c r="C8" s="1"/>
      <c r="D8" s="2"/>
      <c r="E8" s="2"/>
      <c r="F8" s="1"/>
      <c r="G8" s="2"/>
    </row>
    <row r="9" spans="2:7" ht="20.25" customHeight="1">
      <c r="B9" s="1"/>
      <c r="C9" s="1"/>
      <c r="D9" s="2"/>
      <c r="E9" s="2"/>
      <c r="F9" s="1"/>
      <c r="G9" s="2"/>
    </row>
    <row r="10" spans="2:7" ht="20.25" customHeight="1">
      <c r="B10" s="1"/>
      <c r="C10" s="1"/>
      <c r="D10" s="2"/>
      <c r="E10" s="2"/>
      <c r="F10" s="1"/>
      <c r="G10" s="2"/>
    </row>
    <row r="11" spans="2:7" ht="20.25" customHeight="1">
      <c r="B11" s="16" t="s">
        <v>10</v>
      </c>
      <c r="C11" s="17"/>
      <c r="D11" s="17"/>
      <c r="E11" s="17"/>
      <c r="F11" s="18"/>
      <c r="G11" s="2">
        <f>SUM(G4:G10)</f>
        <v>29519</v>
      </c>
    </row>
    <row r="12" ht="20.25" customHeight="1"/>
    <row r="13" spans="2:9" ht="29.25" customHeight="1">
      <c r="B13" s="8" t="s">
        <v>8</v>
      </c>
      <c r="C13" s="13" t="s">
        <v>33</v>
      </c>
      <c r="D13" s="7"/>
      <c r="E13" s="7"/>
      <c r="F13" s="22">
        <v>99.2</v>
      </c>
      <c r="G13" s="7" t="s">
        <v>36</v>
      </c>
      <c r="H13" s="24">
        <f>F13/99.17</f>
        <v>1.0003025108399717</v>
      </c>
      <c r="I13" s="6"/>
    </row>
    <row r="14" spans="2:8" ht="30" customHeight="1">
      <c r="B14" s="8" t="s">
        <v>9</v>
      </c>
      <c r="C14" s="20" t="s">
        <v>29</v>
      </c>
      <c r="D14" s="20"/>
      <c r="E14" s="20"/>
      <c r="F14" s="9">
        <f>F13*0.9*0.7</f>
        <v>62.495999999999995</v>
      </c>
      <c r="G14" s="7" t="s">
        <v>40</v>
      </c>
      <c r="H14" s="7"/>
    </row>
    <row r="15" spans="2:8" ht="30" customHeight="1">
      <c r="B15" s="8" t="s">
        <v>41</v>
      </c>
      <c r="C15" s="14"/>
      <c r="D15" s="14"/>
      <c r="E15" s="14"/>
      <c r="F15" s="9"/>
      <c r="G15" s="7"/>
      <c r="H15" s="7"/>
    </row>
    <row r="16" spans="2:6" ht="20.25" customHeight="1">
      <c r="B16" s="3"/>
      <c r="C16" s="4"/>
      <c r="D16" s="4"/>
      <c r="E16" s="4"/>
      <c r="F16" s="5"/>
    </row>
    <row r="17" ht="17.25">
      <c r="B17" s="15" t="s">
        <v>31</v>
      </c>
    </row>
    <row r="18" ht="17.25">
      <c r="B18" s="15" t="s">
        <v>32</v>
      </c>
    </row>
    <row r="21" ht="13.5">
      <c r="K21" t="s">
        <v>3</v>
      </c>
    </row>
    <row r="22" spans="11:12" ht="13.5">
      <c r="K22" s="1">
        <f>K27*10000</f>
        <v>991735.5399999999</v>
      </c>
      <c r="L22" s="1" t="s">
        <v>12</v>
      </c>
    </row>
    <row r="23" spans="11:12" ht="13.5">
      <c r="K23" s="1">
        <v>153757.448062015</v>
      </c>
      <c r="L23" s="1" t="s">
        <v>13</v>
      </c>
    </row>
    <row r="24" spans="11:12" ht="13.5">
      <c r="K24" s="1">
        <v>9917.3554</v>
      </c>
      <c r="L24" s="1" t="s">
        <v>14</v>
      </c>
    </row>
    <row r="25" spans="11:12" ht="13.5">
      <c r="K25" s="1">
        <v>1067.53018299246</v>
      </c>
      <c r="L25" s="1" t="s">
        <v>15</v>
      </c>
    </row>
    <row r="26" spans="11:12" ht="21">
      <c r="K26" s="1">
        <v>118.610634508872</v>
      </c>
      <c r="L26" s="1" t="s">
        <v>16</v>
      </c>
    </row>
    <row r="27" spans="11:12" ht="13.5">
      <c r="K27" s="1">
        <v>99.173554</v>
      </c>
      <c r="L27" s="1" t="s">
        <v>11</v>
      </c>
    </row>
    <row r="28" spans="11:12" ht="13.5">
      <c r="K28" s="1">
        <v>30.0000003025</v>
      </c>
      <c r="L28" s="1" t="s">
        <v>17</v>
      </c>
    </row>
    <row r="29" spans="11:12" ht="13.5">
      <c r="K29" s="1">
        <v>30.0000003025</v>
      </c>
      <c r="L29" s="1" t="s">
        <v>18</v>
      </c>
    </row>
    <row r="30" spans="11:12" ht="13.5">
      <c r="K30" s="1">
        <v>1</v>
      </c>
      <c r="L30" s="1" t="s">
        <v>19</v>
      </c>
    </row>
    <row r="31" spans="11:12" ht="13.5">
      <c r="K31" s="1">
        <v>0.99173554</v>
      </c>
      <c r="L31" s="1" t="s">
        <v>20</v>
      </c>
    </row>
    <row r="32" spans="11:12" ht="13.5">
      <c r="K32" s="1">
        <v>0.1</v>
      </c>
      <c r="L32" s="1" t="s">
        <v>21</v>
      </c>
    </row>
    <row r="33" spans="11:12" ht="13.5">
      <c r="K33" s="1">
        <v>0.0245062972279743</v>
      </c>
      <c r="L33" s="1" t="s">
        <v>22</v>
      </c>
    </row>
    <row r="34" spans="11:12" ht="13.5">
      <c r="K34" s="1">
        <v>0.01</v>
      </c>
      <c r="L34" s="1" t="s">
        <v>23</v>
      </c>
    </row>
    <row r="35" spans="11:12" ht="13.5">
      <c r="K35" s="1">
        <v>0.0099173554</v>
      </c>
      <c r="L35" s="1" t="s">
        <v>24</v>
      </c>
    </row>
    <row r="36" spans="11:12" ht="13.5">
      <c r="K36" s="1">
        <v>9.9173554E-05</v>
      </c>
      <c r="L36" s="1" t="s">
        <v>25</v>
      </c>
    </row>
    <row r="37" spans="11:12" ht="13.5">
      <c r="K37" s="1">
        <v>3.82910953324144E-05</v>
      </c>
      <c r="L37" s="1" t="s">
        <v>26</v>
      </c>
    </row>
  </sheetData>
  <sheetProtection selectLockedCells="1"/>
  <mergeCells count="3">
    <mergeCell ref="B11:F11"/>
    <mergeCell ref="B2:G2"/>
    <mergeCell ref="C14:E1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A2" sqref="A2:D21"/>
    </sheetView>
  </sheetViews>
  <sheetFormatPr defaultColWidth="9.00390625" defaultRowHeight="13.5"/>
  <sheetData>
    <row r="2" ht="13.5">
      <c r="B2" t="s">
        <v>3</v>
      </c>
    </row>
    <row r="4" spans="2:3" ht="13.5">
      <c r="B4" s="1">
        <f>B9*10000</f>
        <v>991735.5399999999</v>
      </c>
      <c r="C4" s="1" t="s">
        <v>12</v>
      </c>
    </row>
    <row r="5" spans="2:3" ht="13.5">
      <c r="B5" s="1">
        <v>153757.448062015</v>
      </c>
      <c r="C5" s="1" t="s">
        <v>13</v>
      </c>
    </row>
    <row r="6" spans="2:3" ht="13.5">
      <c r="B6" s="1">
        <v>9917.3554</v>
      </c>
      <c r="C6" s="1" t="s">
        <v>14</v>
      </c>
    </row>
    <row r="7" spans="2:3" ht="13.5">
      <c r="B7" s="1">
        <v>1067.53018299246</v>
      </c>
      <c r="C7" s="1" t="s">
        <v>15</v>
      </c>
    </row>
    <row r="8" spans="2:3" ht="13.5">
      <c r="B8" s="1">
        <v>118.610634508872</v>
      </c>
      <c r="C8" s="1" t="s">
        <v>16</v>
      </c>
    </row>
    <row r="9" spans="2:3" ht="13.5">
      <c r="B9" s="1">
        <v>99.173554</v>
      </c>
      <c r="C9" s="1" t="s">
        <v>11</v>
      </c>
    </row>
    <row r="10" spans="2:3" ht="13.5">
      <c r="B10" s="1">
        <v>30.0000003025</v>
      </c>
      <c r="C10" s="1" t="s">
        <v>17</v>
      </c>
    </row>
    <row r="11" spans="2:3" ht="13.5">
      <c r="B11" s="1">
        <v>30.0000003025</v>
      </c>
      <c r="C11" s="1" t="s">
        <v>18</v>
      </c>
    </row>
    <row r="12" spans="2:3" ht="13.5">
      <c r="B12" s="1">
        <v>1</v>
      </c>
      <c r="C12" s="1" t="s">
        <v>19</v>
      </c>
    </row>
    <row r="13" spans="2:3" ht="13.5">
      <c r="B13" s="1">
        <v>0.99173554</v>
      </c>
      <c r="C13" s="1" t="s">
        <v>20</v>
      </c>
    </row>
    <row r="14" spans="2:3" ht="13.5">
      <c r="B14" s="1">
        <v>0.1</v>
      </c>
      <c r="C14" s="1" t="s">
        <v>21</v>
      </c>
    </row>
    <row r="15" spans="2:3" ht="13.5">
      <c r="B15" s="1">
        <v>0.0245062972279743</v>
      </c>
      <c r="C15" s="1" t="s">
        <v>22</v>
      </c>
    </row>
    <row r="16" spans="2:3" ht="13.5">
      <c r="B16" s="1">
        <v>0.01</v>
      </c>
      <c r="C16" s="1" t="s">
        <v>23</v>
      </c>
    </row>
    <row r="17" spans="2:3" ht="13.5">
      <c r="B17" s="1">
        <v>0.0099173554</v>
      </c>
      <c r="C17" s="1" t="s">
        <v>24</v>
      </c>
    </row>
    <row r="18" spans="2:3" ht="13.5">
      <c r="B18" s="1">
        <v>9.9173554E-05</v>
      </c>
      <c r="C18" s="1" t="s">
        <v>25</v>
      </c>
    </row>
    <row r="19" spans="2:3" ht="13.5">
      <c r="B19" s="1">
        <v>3.82910953324144E-05</v>
      </c>
      <c r="C19" s="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junji</dc:creator>
  <cp:keywords/>
  <dc:description/>
  <cp:lastModifiedBy> </cp:lastModifiedBy>
  <cp:lastPrinted>2010-05-21T07:47:21Z</cp:lastPrinted>
  <dcterms:created xsi:type="dcterms:W3CDTF">2007-07-30T09:04:17Z</dcterms:created>
  <dcterms:modified xsi:type="dcterms:W3CDTF">2010-05-21T07:47:37Z</dcterms:modified>
  <cp:category/>
  <cp:version/>
  <cp:contentType/>
  <cp:contentStatus/>
</cp:coreProperties>
</file>